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K:\Accommodation - Anna Maria\Accommodation\Ballot 24-25\"/>
    </mc:Choice>
  </mc:AlternateContent>
  <xr:revisionPtr revIDLastSave="0" documentId="13_ncr:1_{D635E56D-F006-4936-B7DB-3F627735A22A}" xr6:coauthVersionLast="47" xr6:coauthVersionMax="47" xr10:uidLastSave="{00000000-0000-0000-0000-000000000000}"/>
  <bookViews>
    <workbookView xWindow="-120" yWindow="-120" windowWidth="29040" windowHeight="15840" xr2:uid="{FF0236CB-D08A-4894-95E4-8F20596A58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E44" i="1"/>
  <c r="G43" i="1"/>
  <c r="E43" i="1"/>
  <c r="G42" i="1"/>
  <c r="E42" i="1"/>
  <c r="G33" i="1"/>
  <c r="E33" i="1"/>
  <c r="C33" i="1"/>
  <c r="C37" i="1" s="1"/>
  <c r="G22" i="1"/>
  <c r="E22" i="1"/>
  <c r="C22" i="1"/>
  <c r="C26" i="1" s="1"/>
  <c r="G11" i="1"/>
  <c r="E11" i="1"/>
  <c r="E13" i="1" s="1"/>
  <c r="C11" i="1"/>
  <c r="G14" i="1" l="1"/>
  <c r="C24" i="1"/>
  <c r="C25" i="1"/>
  <c r="C35" i="1"/>
  <c r="C40" i="1"/>
  <c r="G36" i="1"/>
  <c r="E36" i="1"/>
  <c r="C36" i="1"/>
  <c r="C15" i="1"/>
  <c r="C49" i="1" s="1"/>
  <c r="E25" i="1"/>
  <c r="G13" i="1"/>
  <c r="C14" i="1"/>
  <c r="E14" i="1"/>
  <c r="E48" i="1" s="1"/>
  <c r="G25" i="1"/>
  <c r="E15" i="1"/>
  <c r="C13" i="1"/>
  <c r="G15" i="1"/>
  <c r="E40" i="1"/>
  <c r="G40" i="1"/>
  <c r="E26" i="1"/>
  <c r="E37" i="1"/>
  <c r="G26" i="1"/>
  <c r="G37" i="1"/>
  <c r="E24" i="1"/>
  <c r="E35" i="1"/>
  <c r="G24" i="1"/>
  <c r="G35" i="1"/>
  <c r="C47" i="1" l="1"/>
  <c r="G48" i="1"/>
  <c r="C48" i="1"/>
  <c r="G49" i="1"/>
  <c r="E49" i="1"/>
  <c r="E47" i="1"/>
  <c r="G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2" authorId="0" shapeId="0" xr:uid="{29DEAC60-2CA1-40D8-90AE-D926BC81A99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Finalist free accomm in last week</t>
        </r>
      </text>
    </comment>
  </commentList>
</comments>
</file>

<file path=xl/sharedStrings.xml><?xml version="1.0" encoding="utf-8"?>
<sst xmlns="http://schemas.openxmlformats.org/spreadsheetml/2006/main" count="50" uniqueCount="32">
  <si>
    <t>Residence Charges 2024-25</t>
  </si>
  <si>
    <t>UG Year 1</t>
  </si>
  <si>
    <t>UG Year 2, Non Finalist</t>
  </si>
  <si>
    <t>UG Finalists</t>
  </si>
  <si>
    <t>Michaelmas 2024</t>
  </si>
  <si>
    <t xml:space="preserve">Charged Period from </t>
  </si>
  <si>
    <t>Wed 2 Oct - Fri 6 Dec</t>
  </si>
  <si>
    <t>Sat 05 Oct - Fri 6 Dec</t>
  </si>
  <si>
    <t>September</t>
  </si>
  <si>
    <t>October</t>
  </si>
  <si>
    <t>November</t>
  </si>
  <si>
    <t>December</t>
  </si>
  <si>
    <t>Total Days</t>
  </si>
  <si>
    <t>Standard (D&amp;E)</t>
  </si>
  <si>
    <t>En-suite (WH, EH, SC, ABC)</t>
  </si>
  <si>
    <t>Harrison House</t>
  </si>
  <si>
    <t>Lent 2025</t>
  </si>
  <si>
    <t>Sat 18 Jan - Fri 21 Mar</t>
  </si>
  <si>
    <t>January</t>
  </si>
  <si>
    <t>February</t>
  </si>
  <si>
    <t>March</t>
  </si>
  <si>
    <t>Easter 2025</t>
  </si>
  <si>
    <t>Sat 26 Apr - Fri 27 Jun</t>
  </si>
  <si>
    <t>Sat 19 Apr - Fri 27 Jun</t>
  </si>
  <si>
    <t>Sat 19 Apr - Sat 5 July</t>
  </si>
  <si>
    <t>April</t>
  </si>
  <si>
    <t>May</t>
  </si>
  <si>
    <t>June/July</t>
  </si>
  <si>
    <t>Total days</t>
  </si>
  <si>
    <t>Rates per day</t>
  </si>
  <si>
    <t>En-suite (WH, EH, SC, ABC, PR)</t>
  </si>
  <si>
    <t>Annual rents: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</si>
</sst>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£&quot;#,##0.00;\-&quot;£&quot;#,##0.00"/>
  </numFmts>
  <fonts count="10" x14ac:knownFonts="1">
    <font>
      <sz val="11"/>
      <color theme="1"/>
      <name val="Aptos Narrow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0"/>
      <name val="Aptos Narrow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4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4" fillId="5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4" borderId="0" xfId="0" applyFont="1" applyFill="1" applyAlignment="1">
      <alignment horizontal="right"/>
    </xf>
    <xf numFmtId="0" fontId="2" fillId="5" borderId="0" xfId="0" applyFont="1" applyFill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6" fillId="5" borderId="0" xfId="0" applyFont="1" applyFill="1" applyAlignment="1">
      <alignment horizontal="left"/>
    </xf>
    <xf numFmtId="0" fontId="6" fillId="0" borderId="0" xfId="0" applyFont="1"/>
    <xf numFmtId="2" fontId="5" fillId="2" borderId="0" xfId="0" applyNumberFormat="1" applyFont="1" applyFill="1"/>
    <xf numFmtId="2" fontId="5" fillId="3" borderId="0" xfId="0" applyNumberFormat="1" applyFont="1" applyFill="1"/>
    <xf numFmtId="2" fontId="5" fillId="0" borderId="0" xfId="0" applyNumberFormat="1" applyFont="1"/>
    <xf numFmtId="2" fontId="5" fillId="4" borderId="0" xfId="0" applyNumberFormat="1" applyFont="1" applyFill="1"/>
    <xf numFmtId="2" fontId="2" fillId="5" borderId="0" xfId="0" applyNumberFormat="1" applyFont="1" applyFill="1" applyAlignment="1">
      <alignment horizontal="left"/>
    </xf>
    <xf numFmtId="7" fontId="2" fillId="2" borderId="0" xfId="0" applyNumberFormat="1" applyFont="1" applyFill="1"/>
    <xf numFmtId="7" fontId="2" fillId="3" borderId="0" xfId="0" applyNumberFormat="1" applyFont="1" applyFill="1"/>
    <xf numFmtId="7" fontId="2" fillId="0" borderId="0" xfId="0" applyNumberFormat="1" applyFont="1"/>
    <xf numFmtId="7" fontId="2" fillId="4" borderId="0" xfId="0" applyNumberFormat="1" applyFont="1" applyFill="1"/>
    <xf numFmtId="0" fontId="5" fillId="2" borderId="0" xfId="0" applyFont="1" applyFill="1"/>
    <xf numFmtId="0" fontId="5" fillId="3" borderId="0" xfId="0" applyFont="1" applyFill="1"/>
    <xf numFmtId="0" fontId="5" fillId="0" borderId="0" xfId="0" applyFont="1"/>
    <xf numFmtId="0" fontId="5" fillId="4" borderId="0" xfId="0" applyFont="1" applyFill="1"/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4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 applyAlignment="1">
      <alignment horizontal="left"/>
    </xf>
    <xf numFmtId="0" fontId="5" fillId="5" borderId="0" xfId="0" applyFont="1" applyFill="1" applyAlignment="1">
      <alignment horizontal="left"/>
    </xf>
    <xf numFmtId="0" fontId="5" fillId="2" borderId="0" xfId="0" applyFont="1" applyFill="1" applyAlignment="1">
      <alignment horizontal="right" wrapText="1"/>
    </xf>
    <xf numFmtId="0" fontId="5" fillId="3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4" borderId="0" xfId="0" applyFont="1" applyFill="1" applyAlignment="1">
      <alignment horizontal="right" wrapText="1"/>
    </xf>
    <xf numFmtId="2" fontId="5" fillId="5" borderId="0" xfId="0" applyNumberFormat="1" applyFont="1" applyFill="1" applyAlignment="1">
      <alignment horizontal="left"/>
    </xf>
    <xf numFmtId="7" fontId="5" fillId="2" borderId="0" xfId="0" applyNumberFormat="1" applyFont="1" applyFill="1"/>
    <xf numFmtId="7" fontId="5" fillId="3" borderId="0" xfId="0" applyNumberFormat="1" applyFont="1" applyFill="1"/>
    <xf numFmtId="7" fontId="5" fillId="0" borderId="0" xfId="0" applyNumberFormat="1" applyFont="1"/>
    <xf numFmtId="7" fontId="5" fillId="4" borderId="0" xfId="0" applyNumberFormat="1" applyFont="1" applyFill="1"/>
    <xf numFmtId="7" fontId="5" fillId="2" borderId="0" xfId="0" applyNumberFormat="1" applyFont="1" applyFill="1" applyAlignment="1">
      <alignment horizontal="right"/>
    </xf>
    <xf numFmtId="7" fontId="5" fillId="0" borderId="0" xfId="0" applyNumberFormat="1" applyFont="1" applyAlignment="1">
      <alignment horizontal="right"/>
    </xf>
    <xf numFmtId="7" fontId="5" fillId="3" borderId="0" xfId="0" applyNumberFormat="1" applyFont="1" applyFill="1" applyAlignment="1">
      <alignment horizontal="right"/>
    </xf>
    <xf numFmtId="7" fontId="5" fillId="4" borderId="0" xfId="0" applyNumberFormat="1" applyFont="1" applyFill="1" applyAlignment="1">
      <alignment horizontal="right"/>
    </xf>
    <xf numFmtId="2" fontId="2" fillId="2" borderId="0" xfId="0" applyNumberFormat="1" applyFont="1" applyFill="1"/>
    <xf numFmtId="2" fontId="2" fillId="3" borderId="0" xfId="0" applyNumberFormat="1" applyFont="1" applyFill="1"/>
    <xf numFmtId="2" fontId="2" fillId="0" borderId="0" xfId="0" applyNumberFormat="1" applyFont="1"/>
    <xf numFmtId="2" fontId="2" fillId="4" borderId="0" xfId="0" applyNumberFormat="1" applyFont="1" applyFill="1"/>
    <xf numFmtId="0" fontId="7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2DC4-E2D8-4D84-BCED-EEA5306CF375}">
  <dimension ref="A1:G49"/>
  <sheetViews>
    <sheetView tabSelected="1" topLeftCell="A34" workbookViewId="0">
      <selection activeCell="C44" sqref="C44"/>
    </sheetView>
  </sheetViews>
  <sheetFormatPr defaultRowHeight="15" x14ac:dyDescent="0.25"/>
  <cols>
    <col min="1" max="1" width="39.140625" bestFit="1" customWidth="1"/>
    <col min="3" max="3" width="20.28515625" bestFit="1" customWidth="1"/>
    <col min="5" max="5" width="22.28515625" bestFit="1" customWidth="1"/>
    <col min="7" max="7" width="20.28515625" bestFit="1" customWidth="1"/>
  </cols>
  <sheetData>
    <row r="1" spans="1:7" ht="18" x14ac:dyDescent="0.25">
      <c r="A1" s="62" t="s">
        <v>0</v>
      </c>
      <c r="B1" s="62"/>
      <c r="C1" s="62"/>
      <c r="D1" s="62"/>
      <c r="E1" s="62"/>
      <c r="F1" s="62"/>
      <c r="G1" s="62"/>
    </row>
    <row r="2" spans="1:7" x14ac:dyDescent="0.25">
      <c r="A2" s="1"/>
      <c r="B2" s="2"/>
      <c r="C2" s="2"/>
      <c r="E2" s="2"/>
      <c r="F2" s="2"/>
      <c r="G2" s="2"/>
    </row>
    <row r="3" spans="1:7" x14ac:dyDescent="0.25">
      <c r="A3" s="3"/>
      <c r="B3" s="2"/>
      <c r="C3" s="4" t="s">
        <v>1</v>
      </c>
      <c r="E3" s="5" t="s">
        <v>2</v>
      </c>
      <c r="F3" s="6"/>
      <c r="G3" s="7" t="s">
        <v>3</v>
      </c>
    </row>
    <row r="4" spans="1:7" x14ac:dyDescent="0.25">
      <c r="A4" s="8"/>
    </row>
    <row r="5" spans="1:7" x14ac:dyDescent="0.25">
      <c r="A5" s="9" t="s">
        <v>4</v>
      </c>
      <c r="B5" s="2"/>
      <c r="C5" s="10"/>
      <c r="E5" s="11"/>
      <c r="F5" s="12"/>
      <c r="G5" s="13"/>
    </row>
    <row r="6" spans="1:7" x14ac:dyDescent="0.25">
      <c r="A6" s="14" t="s">
        <v>5</v>
      </c>
      <c r="B6" s="2"/>
      <c r="C6" s="10" t="s">
        <v>6</v>
      </c>
      <c r="E6" s="11" t="s">
        <v>7</v>
      </c>
      <c r="F6" s="12"/>
      <c r="G6" s="13" t="s">
        <v>7</v>
      </c>
    </row>
    <row r="7" spans="1:7" x14ac:dyDescent="0.25">
      <c r="A7" s="14" t="s">
        <v>8</v>
      </c>
      <c r="B7" s="2"/>
      <c r="C7" s="15">
        <v>0</v>
      </c>
      <c r="E7" s="16">
        <v>0</v>
      </c>
      <c r="F7" s="2"/>
      <c r="G7" s="17">
        <v>0</v>
      </c>
    </row>
    <row r="8" spans="1:7" x14ac:dyDescent="0.25">
      <c r="A8" s="14" t="s">
        <v>9</v>
      </c>
      <c r="B8" s="2"/>
      <c r="C8" s="15">
        <v>30</v>
      </c>
      <c r="E8" s="16">
        <v>27</v>
      </c>
      <c r="F8" s="2"/>
      <c r="G8" s="17">
        <v>27</v>
      </c>
    </row>
    <row r="9" spans="1:7" x14ac:dyDescent="0.25">
      <c r="A9" s="14" t="s">
        <v>10</v>
      </c>
      <c r="B9" s="2"/>
      <c r="C9" s="15">
        <v>30</v>
      </c>
      <c r="E9" s="16">
        <v>30</v>
      </c>
      <c r="F9" s="2"/>
      <c r="G9" s="17">
        <v>30</v>
      </c>
    </row>
    <row r="10" spans="1:7" x14ac:dyDescent="0.25">
      <c r="A10" s="14" t="s">
        <v>11</v>
      </c>
      <c r="B10" s="2"/>
      <c r="C10" s="15">
        <v>6</v>
      </c>
      <c r="E10" s="16">
        <v>6</v>
      </c>
      <c r="F10" s="2"/>
      <c r="G10" s="17">
        <v>6</v>
      </c>
    </row>
    <row r="11" spans="1:7" ht="15.75" thickBot="1" x14ac:dyDescent="0.3">
      <c r="A11" s="18" t="s">
        <v>12</v>
      </c>
      <c r="B11" s="2"/>
      <c r="C11" s="19">
        <f>SUM(C7:C10)</f>
        <v>66</v>
      </c>
      <c r="E11" s="20">
        <f>SUM(E7:E10)</f>
        <v>63</v>
      </c>
      <c r="F11" s="2"/>
      <c r="G11" s="21">
        <f>SUM(G7:G10)</f>
        <v>63</v>
      </c>
    </row>
    <row r="12" spans="1:7" ht="15.75" thickTop="1" x14ac:dyDescent="0.25">
      <c r="A12" s="22"/>
      <c r="B12" s="23"/>
      <c r="C12" s="24"/>
      <c r="E12" s="25"/>
      <c r="F12" s="26"/>
      <c r="G12" s="27"/>
    </row>
    <row r="13" spans="1:7" x14ac:dyDescent="0.25">
      <c r="A13" s="28" t="s">
        <v>13</v>
      </c>
      <c r="B13" s="2"/>
      <c r="C13" s="29">
        <f>($C$11*C42)</f>
        <v>1353</v>
      </c>
      <c r="E13" s="30">
        <f>($E$11*E42)</f>
        <v>1291.5</v>
      </c>
      <c r="F13" s="31"/>
      <c r="G13" s="32">
        <f>($G$11*G42)</f>
        <v>1291.5</v>
      </c>
    </row>
    <row r="14" spans="1:7" x14ac:dyDescent="0.25">
      <c r="A14" s="28" t="s">
        <v>14</v>
      </c>
      <c r="B14" s="2"/>
      <c r="C14" s="29">
        <f>($C$11*C43)</f>
        <v>1590.6000000000001</v>
      </c>
      <c r="E14" s="30">
        <f>($E$11*E43)</f>
        <v>1518.3000000000002</v>
      </c>
      <c r="F14" s="31"/>
      <c r="G14" s="32">
        <f>($G$11*G43)</f>
        <v>1518.3000000000002</v>
      </c>
    </row>
    <row r="15" spans="1:7" x14ac:dyDescent="0.25">
      <c r="A15" s="28" t="s">
        <v>15</v>
      </c>
      <c r="B15" s="2"/>
      <c r="C15" s="29">
        <f>($C$11*C44)</f>
        <v>1696.2</v>
      </c>
      <c r="E15" s="30">
        <f>($E$11*E44)</f>
        <v>1619.1</v>
      </c>
      <c r="F15" s="31"/>
      <c r="G15" s="32">
        <f>($G$11*G44)</f>
        <v>1619.1</v>
      </c>
    </row>
    <row r="16" spans="1:7" x14ac:dyDescent="0.25">
      <c r="A16" s="8"/>
    </row>
    <row r="17" spans="1:7" x14ac:dyDescent="0.25">
      <c r="A17" s="9" t="s">
        <v>16</v>
      </c>
      <c r="C17" s="15"/>
      <c r="E17" s="16"/>
      <c r="F17" s="2"/>
      <c r="G17" s="17"/>
    </row>
    <row r="18" spans="1:7" x14ac:dyDescent="0.25">
      <c r="A18" s="14" t="s">
        <v>5</v>
      </c>
      <c r="B18" s="2"/>
      <c r="C18" s="10" t="s">
        <v>17</v>
      </c>
      <c r="E18" s="11" t="s">
        <v>17</v>
      </c>
      <c r="F18" s="12"/>
      <c r="G18" s="13" t="s">
        <v>17</v>
      </c>
    </row>
    <row r="19" spans="1:7" x14ac:dyDescent="0.25">
      <c r="A19" s="14" t="s">
        <v>18</v>
      </c>
      <c r="B19" s="2"/>
      <c r="C19" s="15">
        <v>14</v>
      </c>
      <c r="E19" s="16">
        <v>14</v>
      </c>
      <c r="F19" s="2"/>
      <c r="G19" s="17">
        <v>14</v>
      </c>
    </row>
    <row r="20" spans="1:7" x14ac:dyDescent="0.25">
      <c r="A20" s="14" t="s">
        <v>19</v>
      </c>
      <c r="B20" s="2"/>
      <c r="C20" s="15">
        <v>28</v>
      </c>
      <c r="E20" s="16">
        <v>28</v>
      </c>
      <c r="F20" s="2"/>
      <c r="G20" s="17">
        <v>28</v>
      </c>
    </row>
    <row r="21" spans="1:7" x14ac:dyDescent="0.25">
      <c r="A21" s="14" t="s">
        <v>20</v>
      </c>
      <c r="B21" s="2"/>
      <c r="C21" s="15">
        <v>21</v>
      </c>
      <c r="E21" s="16">
        <v>21</v>
      </c>
      <c r="F21" s="2"/>
      <c r="G21" s="17">
        <v>21</v>
      </c>
    </row>
    <row r="22" spans="1:7" ht="15.75" thickBot="1" x14ac:dyDescent="0.3">
      <c r="A22" s="18" t="s">
        <v>12</v>
      </c>
      <c r="B22" s="2"/>
      <c r="C22" s="19">
        <f>SUM(C18:C21)</f>
        <v>63</v>
      </c>
      <c r="E22" s="20">
        <f>SUM(E18:E21)</f>
        <v>63</v>
      </c>
      <c r="F22" s="2"/>
      <c r="G22" s="21">
        <f>SUM(G18:G21)</f>
        <v>63</v>
      </c>
    </row>
    <row r="23" spans="1:7" ht="15.75" thickTop="1" x14ac:dyDescent="0.25">
      <c r="A23" s="14"/>
      <c r="B23" s="2"/>
      <c r="C23" s="33"/>
      <c r="E23" s="34"/>
      <c r="F23" s="35"/>
      <c r="G23" s="36"/>
    </row>
    <row r="24" spans="1:7" x14ac:dyDescent="0.25">
      <c r="A24" s="28" t="s">
        <v>13</v>
      </c>
      <c r="B24" s="2"/>
      <c r="C24" s="29">
        <f>($C$22*C42)</f>
        <v>1291.5</v>
      </c>
      <c r="E24" s="30">
        <f>($E$22*E42)</f>
        <v>1291.5</v>
      </c>
      <c r="F24" s="31"/>
      <c r="G24" s="32">
        <f>($G$22*G42)</f>
        <v>1291.5</v>
      </c>
    </row>
    <row r="25" spans="1:7" x14ac:dyDescent="0.25">
      <c r="A25" s="28" t="s">
        <v>14</v>
      </c>
      <c r="B25" s="2"/>
      <c r="C25" s="29">
        <f>($C$22*C43)</f>
        <v>1518.3000000000002</v>
      </c>
      <c r="E25" s="30">
        <f>($E$22*E43)</f>
        <v>1518.3000000000002</v>
      </c>
      <c r="F25" s="31"/>
      <c r="G25" s="32">
        <f>($G$22*G43)</f>
        <v>1518.3000000000002</v>
      </c>
    </row>
    <row r="26" spans="1:7" x14ac:dyDescent="0.25">
      <c r="A26" s="28" t="s">
        <v>15</v>
      </c>
      <c r="B26" s="2"/>
      <c r="C26" s="29">
        <f>($C$22*C44)</f>
        <v>1619.1</v>
      </c>
      <c r="E26" s="30">
        <f>($E$22*E44)</f>
        <v>1619.1</v>
      </c>
      <c r="F26" s="31"/>
      <c r="G26" s="32">
        <f>($G$22*G44)</f>
        <v>1619.1</v>
      </c>
    </row>
    <row r="27" spans="1:7" x14ac:dyDescent="0.25">
      <c r="A27" s="8"/>
    </row>
    <row r="28" spans="1:7" x14ac:dyDescent="0.25">
      <c r="A28" s="9" t="s">
        <v>21</v>
      </c>
      <c r="B28" s="2"/>
      <c r="C28" s="37"/>
      <c r="E28" s="38"/>
      <c r="F28" s="39"/>
      <c r="G28" s="40"/>
    </row>
    <row r="29" spans="1:7" x14ac:dyDescent="0.25">
      <c r="A29" s="14" t="s">
        <v>5</v>
      </c>
      <c r="B29" s="2"/>
      <c r="C29" s="10" t="s">
        <v>22</v>
      </c>
      <c r="D29" s="41"/>
      <c r="E29" s="11" t="s">
        <v>23</v>
      </c>
      <c r="F29" s="12"/>
      <c r="G29" s="13" t="s">
        <v>24</v>
      </c>
    </row>
    <row r="30" spans="1:7" x14ac:dyDescent="0.25">
      <c r="A30" s="14" t="s">
        <v>25</v>
      </c>
      <c r="B30" s="2"/>
      <c r="C30" s="15">
        <v>5</v>
      </c>
      <c r="E30" s="16">
        <v>12</v>
      </c>
      <c r="F30" s="2"/>
      <c r="G30" s="17">
        <v>12</v>
      </c>
    </row>
    <row r="31" spans="1:7" x14ac:dyDescent="0.25">
      <c r="A31" s="14" t="s">
        <v>26</v>
      </c>
      <c r="B31" s="2"/>
      <c r="C31" s="15">
        <v>31</v>
      </c>
      <c r="E31" s="16">
        <v>31</v>
      </c>
      <c r="F31" s="2"/>
      <c r="G31" s="17">
        <v>31</v>
      </c>
    </row>
    <row r="32" spans="1:7" x14ac:dyDescent="0.25">
      <c r="A32" s="14" t="s">
        <v>27</v>
      </c>
      <c r="B32" s="2"/>
      <c r="C32" s="15">
        <v>27</v>
      </c>
      <c r="E32" s="16">
        <v>27</v>
      </c>
      <c r="F32" s="2"/>
      <c r="G32" s="17">
        <v>27</v>
      </c>
    </row>
    <row r="33" spans="1:7" ht="15.75" thickBot="1" x14ac:dyDescent="0.3">
      <c r="A33" s="18" t="s">
        <v>12</v>
      </c>
      <c r="B33" s="2"/>
      <c r="C33" s="19">
        <f>SUM(C30:C32)</f>
        <v>63</v>
      </c>
      <c r="E33" s="20">
        <f>SUM(E30:E32)</f>
        <v>70</v>
      </c>
      <c r="F33" s="2"/>
      <c r="G33" s="21">
        <f>SUM(G30:G32)</f>
        <v>70</v>
      </c>
    </row>
    <row r="34" spans="1:7" ht="15.75" thickTop="1" x14ac:dyDescent="0.25">
      <c r="A34" s="42"/>
      <c r="C34" s="33"/>
      <c r="E34" s="34"/>
      <c r="F34" s="35"/>
      <c r="G34" s="36"/>
    </row>
    <row r="35" spans="1:7" x14ac:dyDescent="0.25">
      <c r="A35" s="28" t="s">
        <v>13</v>
      </c>
      <c r="B35" s="2"/>
      <c r="C35" s="29">
        <f>($C$33*C42)</f>
        <v>1291.5</v>
      </c>
      <c r="E35" s="30">
        <f>($E$33*E42)</f>
        <v>1435</v>
      </c>
      <c r="F35" s="31"/>
      <c r="G35" s="32">
        <f>($G$33*G42)</f>
        <v>1435</v>
      </c>
    </row>
    <row r="36" spans="1:7" x14ac:dyDescent="0.25">
      <c r="A36" s="28" t="s">
        <v>14</v>
      </c>
      <c r="B36" s="2"/>
      <c r="C36" s="29">
        <f>($C$33*C43)</f>
        <v>1518.3000000000002</v>
      </c>
      <c r="E36" s="30">
        <f>($E$33*E43)</f>
        <v>1687</v>
      </c>
      <c r="F36" s="31"/>
      <c r="G36" s="32">
        <f>($G$33*G43)</f>
        <v>1687</v>
      </c>
    </row>
    <row r="37" spans="1:7" x14ac:dyDescent="0.25">
      <c r="A37" s="28" t="s">
        <v>15</v>
      </c>
      <c r="B37" s="2"/>
      <c r="C37" s="29">
        <f>($C$33*C44)</f>
        <v>1619.1</v>
      </c>
      <c r="E37" s="30">
        <f>($E$33*E44)</f>
        <v>1799</v>
      </c>
      <c r="F37" s="31"/>
      <c r="G37" s="32">
        <f>($G$33*G44)</f>
        <v>1799</v>
      </c>
    </row>
    <row r="38" spans="1:7" x14ac:dyDescent="0.25">
      <c r="A38" s="8"/>
    </row>
    <row r="39" spans="1:7" x14ac:dyDescent="0.25">
      <c r="A39" s="8"/>
    </row>
    <row r="40" spans="1:7" x14ac:dyDescent="0.25">
      <c r="A40" s="43" t="s">
        <v>28</v>
      </c>
      <c r="B40" s="2"/>
      <c r="C40" s="33">
        <f>C11+C22+C33</f>
        <v>192</v>
      </c>
      <c r="E40" s="34">
        <f>E11+E22+E33</f>
        <v>196</v>
      </c>
      <c r="F40" s="35"/>
      <c r="G40" s="36">
        <f>G11+G22+G33</f>
        <v>196</v>
      </c>
    </row>
    <row r="41" spans="1:7" x14ac:dyDescent="0.25">
      <c r="A41" s="43" t="s">
        <v>29</v>
      </c>
      <c r="B41" s="2"/>
      <c r="C41" s="44"/>
      <c r="E41" s="45"/>
      <c r="F41" s="46"/>
      <c r="G41" s="47"/>
    </row>
    <row r="42" spans="1:7" x14ac:dyDescent="0.25">
      <c r="A42" s="48" t="s">
        <v>13</v>
      </c>
      <c r="B42" s="31"/>
      <c r="C42" s="49">
        <v>20.5</v>
      </c>
      <c r="D42" s="31"/>
      <c r="E42" s="50">
        <f>C42</f>
        <v>20.5</v>
      </c>
      <c r="F42" s="51"/>
      <c r="G42" s="52">
        <f>C42</f>
        <v>20.5</v>
      </c>
    </row>
    <row r="43" spans="1:7" x14ac:dyDescent="0.25">
      <c r="A43" s="48" t="s">
        <v>30</v>
      </c>
      <c r="B43" s="31"/>
      <c r="C43" s="49">
        <v>24.1</v>
      </c>
      <c r="D43" s="2"/>
      <c r="E43" s="50">
        <f>C43</f>
        <v>24.1</v>
      </c>
      <c r="F43" s="51"/>
      <c r="G43" s="52">
        <f>C43</f>
        <v>24.1</v>
      </c>
    </row>
    <row r="44" spans="1:7" x14ac:dyDescent="0.25">
      <c r="A44" s="48" t="s">
        <v>15</v>
      </c>
      <c r="B44" s="31"/>
      <c r="C44" s="53">
        <v>25.7</v>
      </c>
      <c r="D44" s="12"/>
      <c r="E44" s="50">
        <f>C44</f>
        <v>25.7</v>
      </c>
      <c r="F44" s="54"/>
      <c r="G44" s="52">
        <f>C44</f>
        <v>25.7</v>
      </c>
    </row>
    <row r="45" spans="1:7" x14ac:dyDescent="0.25">
      <c r="A45" s="42"/>
      <c r="C45" s="44"/>
      <c r="E45" s="45"/>
      <c r="F45" s="46"/>
      <c r="G45" s="47"/>
    </row>
    <row r="46" spans="1:7" x14ac:dyDescent="0.25">
      <c r="A46" s="43" t="s">
        <v>31</v>
      </c>
      <c r="B46" s="2"/>
      <c r="C46" s="57"/>
      <c r="E46" s="58"/>
      <c r="F46" s="59"/>
      <c r="G46" s="60"/>
    </row>
    <row r="47" spans="1:7" x14ac:dyDescent="0.25">
      <c r="A47" s="48" t="s">
        <v>13</v>
      </c>
      <c r="B47" s="2"/>
      <c r="C47" s="49">
        <f>C13+C24+C35</f>
        <v>3936</v>
      </c>
      <c r="D47" s="61"/>
      <c r="E47" s="55">
        <f>E13+E24+E35</f>
        <v>4018</v>
      </c>
      <c r="F47" s="51"/>
      <c r="G47" s="56">
        <f>G13+G24+G35</f>
        <v>4018</v>
      </c>
    </row>
    <row r="48" spans="1:7" x14ac:dyDescent="0.25">
      <c r="A48" s="48" t="s">
        <v>14</v>
      </c>
      <c r="B48" s="2"/>
      <c r="C48" s="49">
        <f>C14+C25+C36</f>
        <v>4627.2000000000007</v>
      </c>
      <c r="D48" s="61"/>
      <c r="E48" s="55">
        <f>E14+E25+E36</f>
        <v>4723.6000000000004</v>
      </c>
      <c r="F48" s="51"/>
      <c r="G48" s="56">
        <f>G14+G25+G36</f>
        <v>4723.6000000000004</v>
      </c>
    </row>
    <row r="49" spans="1:7" x14ac:dyDescent="0.25">
      <c r="A49" s="48" t="s">
        <v>15</v>
      </c>
      <c r="B49" s="2"/>
      <c r="C49" s="49">
        <f>C15+C26+C37</f>
        <v>4934.3999999999996</v>
      </c>
      <c r="D49" s="12"/>
      <c r="E49" s="55">
        <f>E15+E26+E37</f>
        <v>5037.2</v>
      </c>
      <c r="F49" s="54"/>
      <c r="G49" s="56">
        <f>G15+G26+G37</f>
        <v>5037.2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Morris</dc:creator>
  <cp:lastModifiedBy>Anna Maria Ercolani-Brown</cp:lastModifiedBy>
  <dcterms:created xsi:type="dcterms:W3CDTF">2024-04-19T11:44:21Z</dcterms:created>
  <dcterms:modified xsi:type="dcterms:W3CDTF">2024-05-02T08:33:44Z</dcterms:modified>
</cp:coreProperties>
</file>